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4 HCD\Financial\Budgets\ESG\"/>
    </mc:Choice>
  </mc:AlternateContent>
  <bookViews>
    <workbookView xWindow="720" yWindow="336" windowWidth="22752" windowHeight="9756"/>
  </bookViews>
  <sheets>
    <sheet name="Budget" sheetId="1" r:id="rId1"/>
    <sheet name="Project Code" sheetId="4" r:id="rId2"/>
    <sheet name="Sheet3" sheetId="3" r:id="rId3"/>
  </sheets>
  <definedNames>
    <definedName name="_xlnm.Print_Area" localSheetId="0">Budget!$A$1:$G$21</definedName>
    <definedName name="_xlnm.Print_Area" localSheetId="1">'Project Code'!$A$1:$H$21</definedName>
  </definedNames>
  <calcPr calcId="152511"/>
</workbook>
</file>

<file path=xl/calcChain.xml><?xml version="1.0" encoding="utf-8"?>
<calcChain xmlns="http://schemas.openxmlformats.org/spreadsheetml/2006/main">
  <c r="G11" i="1" l="1"/>
  <c r="G10" i="1"/>
  <c r="G8" i="1"/>
  <c r="G7" i="1"/>
  <c r="F7" i="1" l="1"/>
  <c r="F10" i="1"/>
  <c r="F8" i="1"/>
  <c r="F12" i="4" l="1"/>
  <c r="E11" i="4"/>
  <c r="E12" i="4" s="1"/>
  <c r="D11" i="4"/>
  <c r="D12" i="4" s="1"/>
  <c r="C11" i="4"/>
  <c r="C12" i="4" s="1"/>
  <c r="B11" i="4"/>
  <c r="B12" i="4" s="1"/>
  <c r="E12" i="1" l="1"/>
  <c r="F11" i="1"/>
  <c r="F12" i="1" l="1"/>
  <c r="D11" i="1"/>
  <c r="D12" i="1" s="1"/>
  <c r="C9" i="1"/>
  <c r="B9" i="1"/>
  <c r="C8" i="1"/>
  <c r="B8" i="1"/>
  <c r="B11" i="1" l="1"/>
  <c r="B12" i="1" s="1"/>
  <c r="C11" i="1"/>
  <c r="C12" i="1" s="1"/>
</calcChain>
</file>

<file path=xl/sharedStrings.xml><?xml version="1.0" encoding="utf-8"?>
<sst xmlns="http://schemas.openxmlformats.org/spreadsheetml/2006/main" count="75" uniqueCount="47">
  <si>
    <t>Program</t>
  </si>
  <si>
    <t>FY 13-14</t>
  </si>
  <si>
    <t>FY 14-15</t>
  </si>
  <si>
    <t>Operations: Homeless Health</t>
  </si>
  <si>
    <t>Essential Services: Family Shelter</t>
  </si>
  <si>
    <t>Homeless Prevention: Family Shelter</t>
  </si>
  <si>
    <t>Homeless Prevention: Oxford Street</t>
  </si>
  <si>
    <t>Rapid Rehousing: Oxford Street</t>
  </si>
  <si>
    <t>Administrtation and HMIS</t>
  </si>
  <si>
    <t xml:space="preserve">Total (Actual) </t>
  </si>
  <si>
    <t>Admin/HMIS cap</t>
  </si>
  <si>
    <t>FY 15-16</t>
  </si>
  <si>
    <t>ESG Budgeted Funding Amount by Fiscal Year</t>
  </si>
  <si>
    <t>Explanation</t>
  </si>
  <si>
    <t>Homeless Prevention: Oxford Street Shelter</t>
  </si>
  <si>
    <t>Rapid Rehousing: Oxford Street Shelter</t>
  </si>
  <si>
    <t>Administration and HMIS</t>
  </si>
  <si>
    <t>Funding goes to pay for licenses to use HUD's Homeless Management and Information System. Licenses are provided by Maine Housing.</t>
  </si>
  <si>
    <t xml:space="preserve">Funds pay for staff who assist in preventing family homelessness. Services include advocating with their town of residency, landlord/tenant negotiations and family reunifications. </t>
  </si>
  <si>
    <t>Funds pay for staff who provides housing assistance by seeking affordable units, applying for eligible subsidies and accessing transitional housing opportunities and follow-up case management services by assisting with budgets, tenant/ landlord negotiations, and connecting to area resources.</t>
  </si>
  <si>
    <t>Funds pay for staff who assist in preventing individuals from becoming homeless and providing necessary case management and referrals.</t>
  </si>
  <si>
    <t xml:space="preserve">Funds pay for staff who assist persons who have become homeless by quickly moving them into permanent hosuing and providing the ncessary case management and referrals the individual needs. </t>
  </si>
  <si>
    <t>This program is no longer administered by the City of Portland</t>
  </si>
  <si>
    <t>FY 16-17</t>
  </si>
  <si>
    <t>FY 17-18</t>
  </si>
  <si>
    <t>Emergency Solutions Grant 2012-2016</t>
  </si>
  <si>
    <t>15-16 Codes</t>
  </si>
  <si>
    <t>16-17 Codes</t>
  </si>
  <si>
    <t>GR1612 IDIS 2380</t>
  </si>
  <si>
    <t>GR1718 IDIS 2418</t>
  </si>
  <si>
    <t>GR1613 IDIS 2377</t>
  </si>
  <si>
    <t>GR1717 IDIS 2416</t>
  </si>
  <si>
    <t>GR1610 IDIS 2377</t>
  </si>
  <si>
    <t>GR1711 IDIS 2416</t>
  </si>
  <si>
    <t>GR1610 IDIS 2378</t>
  </si>
  <si>
    <t>GR1712 IDIS 2417</t>
  </si>
  <si>
    <t>GR1611 IDIS 2379</t>
  </si>
  <si>
    <t>GR1723 IDIS 2419</t>
  </si>
  <si>
    <t>GR1818 IDIS xxx</t>
  </si>
  <si>
    <t>GR1817 IDIS xxx</t>
  </si>
  <si>
    <t>GR1811 IDIS xxx</t>
  </si>
  <si>
    <t>GR1812 IDIS xxx</t>
  </si>
  <si>
    <t>GR1823 IDIS xxx</t>
  </si>
  <si>
    <t>suggested 17-17 Codes</t>
  </si>
  <si>
    <t>Admin cap 7.5%</t>
  </si>
  <si>
    <t>FY 18-19</t>
  </si>
  <si>
    <t>Emergency Solutions Grant 2014-2019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</si>
</sst>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6" formatCode="&quot;$&quot;#,##0_);[Red]\(&quot;$&quot;#,##0\)"/>
    <numFmt numFmtId="164" formatCode="&quot;$&quot;#,##0"/>
    <numFmt numFmtId="165" formatCode="&quot;$&quot;#,##0.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/>
    <xf numFmtId="0" fontId="3" fillId="0" borderId="0" xfId="0" applyFont="1"/>
    <xf numFmtId="0" fontId="3" fillId="0" borderId="1" xfId="0" applyFont="1" applyBorder="1" applyAlignment="1">
      <alignment horizontal="center"/>
    </xf>
    <xf numFmtId="0" fontId="3" fillId="0" borderId="2" xfId="0" applyFont="1" applyBorder="1"/>
    <xf numFmtId="0" fontId="3" fillId="0" borderId="3" xfId="0" applyFont="1" applyBorder="1"/>
    <xf numFmtId="0" fontId="3" fillId="0" borderId="4" xfId="0" applyFont="1" applyBorder="1"/>
    <xf numFmtId="0" fontId="3" fillId="0" borderId="6" xfId="0" applyFont="1" applyBorder="1"/>
    <xf numFmtId="164" fontId="3" fillId="0" borderId="6" xfId="0" applyNumberFormat="1" applyFont="1" applyBorder="1" applyAlignment="1">
      <alignment horizontal="left"/>
    </xf>
    <xf numFmtId="164" fontId="3" fillId="0" borderId="6" xfId="0" applyNumberFormat="1" applyFont="1" applyFill="1" applyBorder="1" applyAlignment="1">
      <alignment horizontal="left"/>
    </xf>
    <xf numFmtId="164" fontId="2" fillId="2" borderId="7" xfId="0" applyNumberFormat="1" applyFont="1" applyFill="1" applyBorder="1" applyAlignment="1">
      <alignment horizontal="left"/>
    </xf>
    <xf numFmtId="6" fontId="2" fillId="2" borderId="6" xfId="0" applyNumberFormat="1" applyFont="1" applyFill="1" applyBorder="1" applyAlignment="1">
      <alignment horizontal="left"/>
    </xf>
    <xf numFmtId="164" fontId="2" fillId="2" borderId="6" xfId="0" applyNumberFormat="1" applyFont="1" applyFill="1" applyBorder="1" applyAlignment="1">
      <alignment horizontal="left"/>
    </xf>
    <xf numFmtId="0" fontId="4" fillId="0" borderId="0" xfId="0" applyFont="1" applyAlignment="1">
      <alignment horizontal="right"/>
    </xf>
    <xf numFmtId="6" fontId="4" fillId="0" borderId="0" xfId="0" applyNumberFormat="1" applyFont="1"/>
    <xf numFmtId="6" fontId="4" fillId="0" borderId="0" xfId="0" applyNumberFormat="1" applyFont="1" applyFill="1" applyAlignment="1"/>
    <xf numFmtId="6" fontId="4" fillId="0" borderId="0" xfId="0" applyNumberFormat="1" applyFont="1" applyAlignment="1">
      <alignment horizontal="right"/>
    </xf>
    <xf numFmtId="0" fontId="4" fillId="0" borderId="0" xfId="0" applyFont="1" applyFill="1" applyBorder="1" applyAlignment="1">
      <alignment horizontal="left"/>
    </xf>
    <xf numFmtId="0" fontId="3" fillId="0" borderId="0" xfId="0" applyFont="1" applyAlignment="1"/>
    <xf numFmtId="0" fontId="3" fillId="0" borderId="6" xfId="0" applyFont="1" applyBorder="1" applyAlignment="1">
      <alignment vertical="top"/>
    </xf>
    <xf numFmtId="0" fontId="3" fillId="0" borderId="6" xfId="0" applyFont="1" applyFill="1" applyBorder="1" applyAlignment="1">
      <alignment vertical="top"/>
    </xf>
    <xf numFmtId="0" fontId="4" fillId="0" borderId="5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2" fillId="0" borderId="6" xfId="0" applyFont="1" applyFill="1" applyBorder="1"/>
    <xf numFmtId="164" fontId="2" fillId="0" borderId="7" xfId="0" applyNumberFormat="1" applyFont="1" applyFill="1" applyBorder="1" applyAlignment="1">
      <alignment horizontal="left"/>
    </xf>
    <xf numFmtId="6" fontId="2" fillId="0" borderId="6" xfId="0" applyNumberFormat="1" applyFont="1" applyFill="1" applyBorder="1" applyAlignment="1">
      <alignment horizontal="left"/>
    </xf>
    <xf numFmtId="164" fontId="2" fillId="0" borderId="6" xfId="0" applyNumberFormat="1" applyFont="1" applyFill="1" applyBorder="1" applyAlignment="1">
      <alignment horizontal="left"/>
    </xf>
    <xf numFmtId="0" fontId="2" fillId="0" borderId="6" xfId="0" applyFont="1" applyBorder="1"/>
    <xf numFmtId="164" fontId="3" fillId="0" borderId="0" xfId="0" applyNumberFormat="1" applyFont="1"/>
    <xf numFmtId="165" fontId="3" fillId="0" borderId="0" xfId="0" applyNumberFormat="1" applyFont="1"/>
    <xf numFmtId="0" fontId="3" fillId="0" borderId="8" xfId="0" applyFont="1" applyBorder="1"/>
    <xf numFmtId="0" fontId="3" fillId="0" borderId="9" xfId="0" applyFont="1" applyBorder="1"/>
    <xf numFmtId="0" fontId="2" fillId="3" borderId="6" xfId="0" applyFont="1" applyFill="1" applyBorder="1"/>
    <xf numFmtId="0" fontId="2" fillId="4" borderId="6" xfId="0" applyFont="1" applyFill="1" applyBorder="1"/>
    <xf numFmtId="164" fontId="2" fillId="3" borderId="6" xfId="0" applyNumberFormat="1" applyFont="1" applyFill="1" applyBorder="1" applyAlignment="1">
      <alignment horizontal="left"/>
    </xf>
    <xf numFmtId="164" fontId="2" fillId="4" borderId="6" xfId="0" applyNumberFormat="1" applyFont="1" applyFill="1" applyBorder="1" applyAlignment="1">
      <alignment horizontal="left"/>
    </xf>
    <xf numFmtId="6" fontId="2" fillId="3" borderId="6" xfId="0" applyNumberFormat="1" applyFont="1" applyFill="1" applyBorder="1" applyAlignment="1">
      <alignment horizontal="left"/>
    </xf>
    <xf numFmtId="6" fontId="2" fillId="4" borderId="6" xfId="0" applyNumberFormat="1" applyFont="1" applyFill="1" applyBorder="1" applyAlignment="1">
      <alignment horizontal="left"/>
    </xf>
    <xf numFmtId="0" fontId="3" fillId="0" borderId="6" xfId="0" applyFont="1" applyFill="1" applyBorder="1"/>
    <xf numFmtId="0" fontId="2" fillId="5" borderId="6" xfId="0" applyFont="1" applyFill="1" applyBorder="1"/>
    <xf numFmtId="164" fontId="2" fillId="5" borderId="6" xfId="0" applyNumberFormat="1" applyFont="1" applyFill="1" applyBorder="1" applyAlignment="1">
      <alignment horizontal="left"/>
    </xf>
    <xf numFmtId="6" fontId="2" fillId="5" borderId="6" xfId="0" applyNumberFormat="1" applyFont="1" applyFill="1" applyBorder="1" applyAlignment="1">
      <alignment horizontal="left"/>
    </xf>
    <xf numFmtId="0" fontId="3" fillId="0" borderId="2" xfId="0" applyFont="1" applyBorder="1" applyAlignment="1">
      <alignment horizontal="left" wrapText="1"/>
    </xf>
    <xf numFmtId="0" fontId="3" fillId="0" borderId="3" xfId="0" applyFont="1" applyBorder="1" applyAlignment="1">
      <alignment horizontal="left" wrapText="1"/>
    </xf>
    <xf numFmtId="0" fontId="3" fillId="0" borderId="4" xfId="0" applyFont="1" applyBorder="1" applyAlignment="1">
      <alignment horizontal="left" wrapText="1"/>
    </xf>
    <xf numFmtId="0" fontId="3" fillId="0" borderId="6" xfId="0" applyFont="1" applyBorder="1" applyAlignment="1">
      <alignment horizontal="left" wrapText="1"/>
    </xf>
    <xf numFmtId="6" fontId="3" fillId="0" borderId="0" xfId="0" applyNumberFormat="1" applyFont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3"/>
  <sheetViews>
    <sheetView tabSelected="1" view="pageBreakPreview" topLeftCell="A4" zoomScaleNormal="100" zoomScaleSheetLayoutView="100" workbookViewId="0">
      <selection activeCell="A4" sqref="A4"/>
    </sheetView>
  </sheetViews>
  <sheetFormatPr defaultColWidth="9.109375" defaultRowHeight="13.8" x14ac:dyDescent="0.3"/>
  <cols>
    <col min="1" max="1" width="34.6640625" style="2" customWidth="1"/>
    <col min="2" max="6" width="10.6640625" style="2" customWidth="1"/>
    <col min="7" max="7" width="10.5546875" style="2" customWidth="1"/>
    <col min="8" max="16384" width="9.109375" style="2"/>
  </cols>
  <sheetData>
    <row r="1" spans="1:8" ht="14.4" x14ac:dyDescent="0.3">
      <c r="A1" s="1" t="s">
        <v>46</v>
      </c>
    </row>
    <row r="3" spans="1:8" x14ac:dyDescent="0.3">
      <c r="A3" s="3"/>
      <c r="B3" s="4" t="s">
        <v>12</v>
      </c>
      <c r="C3" s="5"/>
      <c r="D3" s="5"/>
      <c r="E3" s="5"/>
      <c r="F3" s="5"/>
      <c r="G3" s="6"/>
    </row>
    <row r="4" spans="1:8" x14ac:dyDescent="0.3">
      <c r="A4" s="21" t="s">
        <v>0</v>
      </c>
      <c r="B4" s="7" t="s">
        <v>1</v>
      </c>
      <c r="C4" s="7" t="s">
        <v>2</v>
      </c>
      <c r="D4" s="23" t="s">
        <v>11</v>
      </c>
      <c r="E4" s="23" t="s">
        <v>23</v>
      </c>
      <c r="F4" s="27" t="s">
        <v>24</v>
      </c>
      <c r="G4" s="47" t="s">
        <v>45</v>
      </c>
    </row>
    <row r="5" spans="1:8" x14ac:dyDescent="0.3">
      <c r="A5" s="7" t="s">
        <v>3</v>
      </c>
      <c r="B5" s="8">
        <v>28993</v>
      </c>
      <c r="C5" s="9">
        <v>35391</v>
      </c>
      <c r="D5" s="24">
        <v>0</v>
      </c>
      <c r="E5" s="24">
        <v>0</v>
      </c>
      <c r="F5" s="10">
        <v>0</v>
      </c>
      <c r="G5" s="12">
        <v>0</v>
      </c>
    </row>
    <row r="6" spans="1:8" x14ac:dyDescent="0.3">
      <c r="A6" s="7" t="s">
        <v>4</v>
      </c>
      <c r="B6" s="8">
        <v>21853</v>
      </c>
      <c r="C6" s="9">
        <v>26675</v>
      </c>
      <c r="D6" s="25">
        <v>28327</v>
      </c>
      <c r="E6" s="25">
        <v>28327</v>
      </c>
      <c r="F6" s="11">
        <v>28327</v>
      </c>
      <c r="G6" s="11">
        <v>28327</v>
      </c>
    </row>
    <row r="7" spans="1:8" x14ac:dyDescent="0.3">
      <c r="A7" s="7" t="s">
        <v>5</v>
      </c>
      <c r="B7" s="8">
        <v>21853</v>
      </c>
      <c r="C7" s="9">
        <v>26675</v>
      </c>
      <c r="D7" s="25">
        <v>52369</v>
      </c>
      <c r="E7" s="25">
        <v>52369</v>
      </c>
      <c r="F7" s="11">
        <f>52369+26</f>
        <v>52395</v>
      </c>
      <c r="G7" s="11">
        <f>52369+26</f>
        <v>52395</v>
      </c>
    </row>
    <row r="8" spans="1:8" x14ac:dyDescent="0.3">
      <c r="A8" s="7" t="s">
        <v>6</v>
      </c>
      <c r="B8" s="8">
        <f>44860*0.2</f>
        <v>8972</v>
      </c>
      <c r="C8" s="9">
        <f>54759*0.2</f>
        <v>10951.800000000001</v>
      </c>
      <c r="D8" s="26">
        <v>13800</v>
      </c>
      <c r="E8" s="26">
        <v>13244</v>
      </c>
      <c r="F8" s="12">
        <f>13244+18</f>
        <v>13262</v>
      </c>
      <c r="G8" s="12">
        <f>13244+18</f>
        <v>13262</v>
      </c>
    </row>
    <row r="9" spans="1:8" x14ac:dyDescent="0.3">
      <c r="A9" s="7" t="s">
        <v>7</v>
      </c>
      <c r="B9" s="8">
        <f>44860*0.8</f>
        <v>35888</v>
      </c>
      <c r="C9" s="9">
        <f>54759*0.8</f>
        <v>43807.200000000004</v>
      </c>
      <c r="D9" s="26">
        <v>55200</v>
      </c>
      <c r="E9" s="26">
        <v>55200</v>
      </c>
      <c r="F9" s="12">
        <v>55200</v>
      </c>
      <c r="G9" s="12">
        <v>55200</v>
      </c>
    </row>
    <row r="10" spans="1:8" x14ac:dyDescent="0.3">
      <c r="A10" s="7" t="s">
        <v>8</v>
      </c>
      <c r="B10" s="8">
        <v>5600</v>
      </c>
      <c r="C10" s="9">
        <v>6838</v>
      </c>
      <c r="D10" s="25">
        <v>12138</v>
      </c>
      <c r="E10" s="25">
        <v>12092</v>
      </c>
      <c r="F10" s="11">
        <f>12092+4</f>
        <v>12096</v>
      </c>
      <c r="G10" s="11">
        <f>12092+4</f>
        <v>12096</v>
      </c>
    </row>
    <row r="11" spans="1:8" x14ac:dyDescent="0.3">
      <c r="A11" s="13" t="s">
        <v>9</v>
      </c>
      <c r="B11" s="14">
        <f t="shared" ref="B11:C11" si="0">SUM(B5:B10)</f>
        <v>123159</v>
      </c>
      <c r="C11" s="14">
        <f t="shared" si="0"/>
        <v>150338</v>
      </c>
      <c r="D11" s="15">
        <f>SUM(D6:D10)</f>
        <v>161834</v>
      </c>
      <c r="E11" s="15">
        <v>161232</v>
      </c>
      <c r="F11" s="28">
        <f>SUM(F5:F10)</f>
        <v>161280</v>
      </c>
      <c r="G11" s="28">
        <f>SUM(G5:G10)</f>
        <v>161280</v>
      </c>
      <c r="H11" s="2" t="s">
        <v>44</v>
      </c>
    </row>
    <row r="12" spans="1:8" x14ac:dyDescent="0.3">
      <c r="A12" s="13" t="s">
        <v>10</v>
      </c>
      <c r="B12" s="14">
        <f t="shared" ref="B12:C12" si="1">B11*0.075</f>
        <v>9236.9249999999993</v>
      </c>
      <c r="C12" s="14">
        <f t="shared" si="1"/>
        <v>11275.35</v>
      </c>
      <c r="D12" s="16">
        <f>D11*0.075</f>
        <v>12137.55</v>
      </c>
      <c r="E12" s="16">
        <f>E11*0.075</f>
        <v>12092.4</v>
      </c>
      <c r="F12" s="29">
        <f>F11*0.075</f>
        <v>12096</v>
      </c>
      <c r="G12" s="46">
        <v>12096</v>
      </c>
    </row>
    <row r="13" spans="1:8" x14ac:dyDescent="0.3">
      <c r="A13" s="13"/>
      <c r="B13" s="14"/>
      <c r="C13" s="14"/>
      <c r="D13" s="14"/>
      <c r="E13" s="14"/>
      <c r="F13" s="14"/>
    </row>
    <row r="14" spans="1:8" x14ac:dyDescent="0.3">
      <c r="A14" s="17" t="s">
        <v>13</v>
      </c>
    </row>
    <row r="15" spans="1:8" x14ac:dyDescent="0.3">
      <c r="A15" s="20" t="s">
        <v>3</v>
      </c>
      <c r="B15" s="42" t="s">
        <v>22</v>
      </c>
      <c r="C15" s="43"/>
      <c r="D15" s="43"/>
      <c r="E15" s="43"/>
      <c r="F15" s="43"/>
      <c r="G15" s="44"/>
    </row>
    <row r="16" spans="1:8" ht="78.75" customHeight="1" x14ac:dyDescent="0.3">
      <c r="A16" s="20" t="s">
        <v>4</v>
      </c>
      <c r="B16" s="45" t="s">
        <v>19</v>
      </c>
      <c r="C16" s="45"/>
      <c r="D16" s="45"/>
      <c r="E16" s="45"/>
      <c r="F16" s="45"/>
      <c r="G16" s="45"/>
    </row>
    <row r="17" spans="1:7" ht="57.75" customHeight="1" x14ac:dyDescent="0.3">
      <c r="A17" s="19" t="s">
        <v>5</v>
      </c>
      <c r="B17" s="45" t="s">
        <v>18</v>
      </c>
      <c r="C17" s="45"/>
      <c r="D17" s="45"/>
      <c r="E17" s="45"/>
      <c r="F17" s="45"/>
      <c r="G17" s="45"/>
    </row>
    <row r="18" spans="1:7" ht="42" customHeight="1" x14ac:dyDescent="0.3">
      <c r="A18" s="19" t="s">
        <v>14</v>
      </c>
      <c r="B18" s="42" t="s">
        <v>20</v>
      </c>
      <c r="C18" s="43"/>
      <c r="D18" s="43"/>
      <c r="E18" s="43"/>
      <c r="F18" s="43"/>
      <c r="G18" s="44"/>
    </row>
    <row r="19" spans="1:7" ht="54.75" customHeight="1" x14ac:dyDescent="0.3">
      <c r="A19" s="19" t="s">
        <v>15</v>
      </c>
      <c r="B19" s="45" t="s">
        <v>21</v>
      </c>
      <c r="C19" s="45"/>
      <c r="D19" s="45"/>
      <c r="E19" s="45"/>
      <c r="F19" s="45"/>
      <c r="G19" s="45"/>
    </row>
    <row r="20" spans="1:7" ht="41.25" customHeight="1" x14ac:dyDescent="0.3">
      <c r="A20" s="19" t="s">
        <v>16</v>
      </c>
      <c r="B20" s="45" t="s">
        <v>17</v>
      </c>
      <c r="C20" s="45"/>
      <c r="D20" s="45"/>
      <c r="E20" s="45"/>
      <c r="F20" s="45"/>
      <c r="G20" s="45"/>
    </row>
    <row r="21" spans="1:7" x14ac:dyDescent="0.3">
      <c r="A21" s="18"/>
      <c r="B21" s="18"/>
      <c r="C21" s="18"/>
      <c r="D21" s="18"/>
      <c r="E21" s="18"/>
      <c r="F21" s="18"/>
      <c r="G21" s="18"/>
    </row>
    <row r="22" spans="1:7" x14ac:dyDescent="0.3">
      <c r="A22" s="18"/>
      <c r="B22" s="18"/>
      <c r="C22" s="18"/>
      <c r="D22" s="18"/>
      <c r="E22" s="18"/>
      <c r="F22" s="18"/>
      <c r="G22" s="18"/>
    </row>
    <row r="23" spans="1:7" x14ac:dyDescent="0.3">
      <c r="B23" s="22"/>
    </row>
  </sheetData>
  <mergeCells count="6">
    <mergeCell ref="B15:G15"/>
    <mergeCell ref="B16:G16"/>
    <mergeCell ref="B18:G18"/>
    <mergeCell ref="B20:G20"/>
    <mergeCell ref="B17:G17"/>
    <mergeCell ref="B19:G19"/>
  </mergeCells>
  <pageMargins left="0.7" right="0.7" top="0.75" bottom="0.75" header="0.3" footer="0.3"/>
  <pageSetup scale="91" orientation="portrait" r:id="rId1"/>
  <colBreaks count="1" manualBreakCount="1">
    <brk id="6" max="20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3"/>
  <sheetViews>
    <sheetView view="pageBreakPreview" zoomScaleNormal="100" zoomScaleSheetLayoutView="100" workbookViewId="0">
      <selection activeCell="G12" sqref="G12"/>
    </sheetView>
  </sheetViews>
  <sheetFormatPr defaultColWidth="9.109375" defaultRowHeight="13.8" x14ac:dyDescent="0.3"/>
  <cols>
    <col min="1" max="1" width="34.6640625" style="2" customWidth="1"/>
    <col min="2" max="2" width="10.6640625" style="2" customWidth="1"/>
    <col min="3" max="3" width="16.6640625" style="2" customWidth="1"/>
    <col min="4" max="4" width="15.6640625" style="2" customWidth="1"/>
    <col min="5" max="5" width="19.33203125" style="2" customWidth="1"/>
    <col min="6" max="6" width="10.6640625" style="2" customWidth="1"/>
    <col min="7" max="7" width="18.6640625" style="2" customWidth="1"/>
    <col min="8" max="8" width="1.44140625" style="2" customWidth="1"/>
    <col min="9" max="16384" width="9.109375" style="2"/>
  </cols>
  <sheetData>
    <row r="1" spans="1:7" ht="14.4" x14ac:dyDescent="0.3">
      <c r="A1" s="1" t="s">
        <v>25</v>
      </c>
    </row>
    <row r="3" spans="1:7" x14ac:dyDescent="0.3">
      <c r="A3" s="3"/>
      <c r="B3" s="30"/>
      <c r="D3" s="31"/>
    </row>
    <row r="4" spans="1:7" x14ac:dyDescent="0.3">
      <c r="A4" s="21" t="s">
        <v>0</v>
      </c>
      <c r="B4" s="32" t="s">
        <v>11</v>
      </c>
      <c r="C4" s="32" t="s">
        <v>26</v>
      </c>
      <c r="D4" s="33" t="s">
        <v>23</v>
      </c>
      <c r="E4" s="33" t="s">
        <v>27</v>
      </c>
      <c r="F4" s="39" t="s">
        <v>24</v>
      </c>
      <c r="G4" s="39" t="s">
        <v>43</v>
      </c>
    </row>
    <row r="5" spans="1:7" x14ac:dyDescent="0.3">
      <c r="A5" s="7" t="s">
        <v>3</v>
      </c>
      <c r="B5" s="34">
        <v>0</v>
      </c>
      <c r="C5" s="32"/>
      <c r="D5" s="35">
        <v>0</v>
      </c>
      <c r="E5" s="33"/>
      <c r="F5" s="40">
        <v>0</v>
      </c>
      <c r="G5" s="39"/>
    </row>
    <row r="6" spans="1:7" x14ac:dyDescent="0.3">
      <c r="A6" s="7" t="s">
        <v>4</v>
      </c>
      <c r="B6" s="36">
        <v>28327</v>
      </c>
      <c r="C6" s="32" t="s">
        <v>28</v>
      </c>
      <c r="D6" s="37">
        <v>28327</v>
      </c>
      <c r="E6" s="33" t="s">
        <v>29</v>
      </c>
      <c r="F6" s="41">
        <v>28327</v>
      </c>
      <c r="G6" s="39" t="s">
        <v>38</v>
      </c>
    </row>
    <row r="7" spans="1:7" x14ac:dyDescent="0.3">
      <c r="A7" s="38" t="s">
        <v>5</v>
      </c>
      <c r="B7" s="36">
        <v>52369</v>
      </c>
      <c r="C7" s="32" t="s">
        <v>30</v>
      </c>
      <c r="D7" s="37">
        <v>52369</v>
      </c>
      <c r="E7" s="33" t="s">
        <v>31</v>
      </c>
      <c r="F7" s="41">
        <v>52369</v>
      </c>
      <c r="G7" s="39" t="s">
        <v>39</v>
      </c>
    </row>
    <row r="8" spans="1:7" x14ac:dyDescent="0.3">
      <c r="A8" s="38" t="s">
        <v>6</v>
      </c>
      <c r="B8" s="34">
        <v>13800</v>
      </c>
      <c r="C8" s="32" t="s">
        <v>32</v>
      </c>
      <c r="D8" s="35">
        <v>13244</v>
      </c>
      <c r="E8" s="33" t="s">
        <v>33</v>
      </c>
      <c r="F8" s="40">
        <v>13244</v>
      </c>
      <c r="G8" s="39" t="s">
        <v>40</v>
      </c>
    </row>
    <row r="9" spans="1:7" x14ac:dyDescent="0.3">
      <c r="A9" s="38" t="s">
        <v>7</v>
      </c>
      <c r="B9" s="34">
        <v>55200</v>
      </c>
      <c r="C9" s="32" t="s">
        <v>34</v>
      </c>
      <c r="D9" s="35">
        <v>55200</v>
      </c>
      <c r="E9" s="33" t="s">
        <v>35</v>
      </c>
      <c r="F9" s="40">
        <v>55200</v>
      </c>
      <c r="G9" s="39" t="s">
        <v>41</v>
      </c>
    </row>
    <row r="10" spans="1:7" x14ac:dyDescent="0.3">
      <c r="A10" s="7" t="s">
        <v>8</v>
      </c>
      <c r="B10" s="36">
        <v>12138</v>
      </c>
      <c r="C10" s="32" t="s">
        <v>36</v>
      </c>
      <c r="D10" s="37">
        <v>12092</v>
      </c>
      <c r="E10" s="33" t="s">
        <v>37</v>
      </c>
      <c r="F10" s="41">
        <v>12140</v>
      </c>
      <c r="G10" s="39" t="s">
        <v>42</v>
      </c>
    </row>
    <row r="11" spans="1:7" x14ac:dyDescent="0.3">
      <c r="A11" s="13" t="s">
        <v>9</v>
      </c>
      <c r="B11" s="14">
        <f>SUM(B5:B10)</f>
        <v>161834</v>
      </c>
      <c r="C11" s="14" t="e">
        <f>SUM(#REF!)</f>
        <v>#REF!</v>
      </c>
      <c r="D11" s="14">
        <f>SUM(D5:D10)</f>
        <v>161232</v>
      </c>
      <c r="E11" s="15">
        <f>SUM(B6:B10)</f>
        <v>161834</v>
      </c>
      <c r="F11" s="15">
        <v>161232</v>
      </c>
    </row>
    <row r="12" spans="1:7" x14ac:dyDescent="0.3">
      <c r="A12" s="13" t="s">
        <v>10</v>
      </c>
      <c r="B12" s="14">
        <f t="shared" ref="B12:D12" si="0">B11*0.075</f>
        <v>12137.55</v>
      </c>
      <c r="C12" s="14" t="e">
        <f t="shared" si="0"/>
        <v>#REF!</v>
      </c>
      <c r="D12" s="14">
        <f t="shared" si="0"/>
        <v>12092.4</v>
      </c>
      <c r="E12" s="16">
        <f>E11*0.075</f>
        <v>12137.55</v>
      </c>
      <c r="F12" s="16">
        <f>F11*0.075</f>
        <v>12092.4</v>
      </c>
    </row>
    <row r="13" spans="1:7" x14ac:dyDescent="0.3">
      <c r="A13" s="13"/>
      <c r="B13" s="14"/>
      <c r="C13" s="14"/>
      <c r="D13" s="14"/>
      <c r="E13" s="14"/>
      <c r="F13" s="14"/>
    </row>
    <row r="14" spans="1:7" x14ac:dyDescent="0.3">
      <c r="A14" s="17" t="s">
        <v>13</v>
      </c>
    </row>
    <row r="15" spans="1:7" x14ac:dyDescent="0.3">
      <c r="A15" s="20" t="s">
        <v>3</v>
      </c>
      <c r="B15" s="42" t="s">
        <v>22</v>
      </c>
      <c r="C15" s="43"/>
      <c r="D15" s="43"/>
      <c r="E15" s="43"/>
      <c r="F15" s="43"/>
      <c r="G15" s="44"/>
    </row>
    <row r="16" spans="1:7" ht="78.75" customHeight="1" x14ac:dyDescent="0.3">
      <c r="A16" s="20" t="s">
        <v>4</v>
      </c>
      <c r="B16" s="45" t="s">
        <v>19</v>
      </c>
      <c r="C16" s="45"/>
      <c r="D16" s="45"/>
      <c r="E16" s="45"/>
      <c r="F16" s="45"/>
      <c r="G16" s="45"/>
    </row>
    <row r="17" spans="1:7" ht="57.75" customHeight="1" x14ac:dyDescent="0.3">
      <c r="A17" s="19" t="s">
        <v>5</v>
      </c>
      <c r="B17" s="45" t="s">
        <v>18</v>
      </c>
      <c r="C17" s="45"/>
      <c r="D17" s="45"/>
      <c r="E17" s="45"/>
      <c r="F17" s="45"/>
      <c r="G17" s="45"/>
    </row>
    <row r="18" spans="1:7" ht="42" customHeight="1" x14ac:dyDescent="0.3">
      <c r="A18" s="19" t="s">
        <v>14</v>
      </c>
      <c r="B18" s="42" t="s">
        <v>20</v>
      </c>
      <c r="C18" s="43"/>
      <c r="D18" s="43"/>
      <c r="E18" s="43"/>
      <c r="F18" s="43"/>
      <c r="G18" s="44"/>
    </row>
    <row r="19" spans="1:7" ht="54.75" customHeight="1" x14ac:dyDescent="0.3">
      <c r="A19" s="19" t="s">
        <v>15</v>
      </c>
      <c r="B19" s="45" t="s">
        <v>21</v>
      </c>
      <c r="C19" s="45"/>
      <c r="D19" s="45"/>
      <c r="E19" s="45"/>
      <c r="F19" s="45"/>
      <c r="G19" s="45"/>
    </row>
    <row r="20" spans="1:7" ht="41.25" customHeight="1" x14ac:dyDescent="0.3">
      <c r="A20" s="19" t="s">
        <v>16</v>
      </c>
      <c r="B20" s="45" t="s">
        <v>17</v>
      </c>
      <c r="C20" s="45"/>
      <c r="D20" s="45"/>
      <c r="E20" s="45"/>
      <c r="F20" s="45"/>
      <c r="G20" s="45"/>
    </row>
    <row r="21" spans="1:7" x14ac:dyDescent="0.3">
      <c r="A21" s="18"/>
      <c r="B21" s="18"/>
      <c r="C21" s="18"/>
      <c r="D21" s="18"/>
      <c r="E21" s="18"/>
      <c r="F21" s="18"/>
      <c r="G21" s="18"/>
    </row>
    <row r="22" spans="1:7" x14ac:dyDescent="0.3">
      <c r="A22" s="18"/>
      <c r="B22" s="18"/>
      <c r="C22" s="18"/>
      <c r="D22" s="18"/>
      <c r="E22" s="18"/>
      <c r="F22" s="18"/>
      <c r="G22" s="18"/>
    </row>
    <row r="23" spans="1:7" x14ac:dyDescent="0.3">
      <c r="B23" s="22"/>
    </row>
  </sheetData>
  <mergeCells count="6">
    <mergeCell ref="B20:G20"/>
    <mergeCell ref="B15:G15"/>
    <mergeCell ref="B16:G16"/>
    <mergeCell ref="B17:G17"/>
    <mergeCell ref="B18:G18"/>
    <mergeCell ref="B19:G19"/>
  </mergeCells>
  <pageMargins left="0.7" right="0.7" top="0.75" bottom="0.75" header="0.3" footer="0.3"/>
  <pageSetup scale="70" orientation="portrait" r:id="rId1"/>
  <colBreaks count="1" manualBreakCount="1">
    <brk id="6" max="20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Budget</vt:lpstr>
      <vt:lpstr>Project Code</vt:lpstr>
      <vt:lpstr>Sheet3</vt:lpstr>
      <vt:lpstr>Budget!Print_Area</vt:lpstr>
      <vt:lpstr>'Project Code'!Print_Area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AVP</dc:creator>
  <cp:lastModifiedBy>kms</cp:lastModifiedBy>
  <cp:lastPrinted>2016-02-16T21:42:29Z</cp:lastPrinted>
  <dcterms:created xsi:type="dcterms:W3CDTF">2015-03-25T12:49:42Z</dcterms:created>
  <dcterms:modified xsi:type="dcterms:W3CDTF">2018-02-27T15:03:08Z</dcterms:modified>
</cp:coreProperties>
</file>